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43\1 výzva\"/>
    </mc:Choice>
  </mc:AlternateContent>
  <xr:revisionPtr revIDLastSave="0" documentId="13_ncr:1_{877F6AFD-3ECF-4D31-880D-042C1A08EF2E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1" l="1"/>
  <c r="T16" i="1"/>
  <c r="P16" i="1"/>
  <c r="P14" i="1" l="1"/>
  <c r="P15" i="1"/>
  <c r="S14" i="1"/>
  <c r="T14" i="1"/>
  <c r="S15" i="1"/>
  <c r="T15" i="1"/>
  <c r="T7" i="1"/>
  <c r="S8" i="1"/>
  <c r="P11" i="1" l="1"/>
  <c r="S11" i="1"/>
  <c r="T11" i="1"/>
  <c r="P9" i="1" l="1"/>
  <c r="P10" i="1"/>
  <c r="P12" i="1"/>
  <c r="P13" i="1"/>
  <c r="S9" i="1"/>
  <c r="T9" i="1"/>
  <c r="S10" i="1"/>
  <c r="T10" i="1"/>
  <c r="S12" i="1"/>
  <c r="T12" i="1"/>
  <c r="S13" i="1"/>
  <c r="T13" i="1"/>
  <c r="P7" i="1" l="1"/>
  <c r="Q19" i="1" s="1"/>
  <c r="S7" i="1"/>
  <c r="R19" i="1" s="1"/>
</calcChain>
</file>

<file path=xl/sharedStrings.xml><?xml version="1.0" encoding="utf-8"?>
<sst xmlns="http://schemas.openxmlformats.org/spreadsheetml/2006/main" count="96" uniqueCount="72">
  <si>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</si>
  <si>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</si>
  <si>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</si>
  <si>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</si>
  <si>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</si>
  <si>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</si>
  <si>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</si>
  <si>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</si>
  <si>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</si>
  <si>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</si>
  <si>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</si>
  <si>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</si>
  <si>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</si>
  <si>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>30231310-3 - Ploché monitory</t>
  </si>
  <si>
    <t xml:space="preserve">30233132-5 - Diskové jednotky </t>
  </si>
  <si>
    <t>30237300-2 - Doplňky k počítačům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</si>
  <si>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</si>
  <si>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</si>
  <si>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</si>
  <si>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</si>
  <si>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</si>
  <si>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</si>
  <si>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</si>
  <si>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</si>
  <si>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</si>
  <si>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</si>
  <si>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</si>
  <si>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</si>
  <si>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</si>
  <si>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</si>
  <si>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</si>
  <si>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</si>
  <si>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</si>
  <si>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</si>
  <si>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</si>
  <si>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</si>
  <si>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</si>
  <si>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21 dní</t>
  </si>
  <si>
    <t>NE</t>
  </si>
  <si>
    <t>Ing. Jaroslav Šebesta,
Tel.: 37763 2131</t>
  </si>
  <si>
    <t>Technická 8, 
301 00 Plzeň 3, 
Fakulta aplikovaných věd - Katedra kybernetiky, 
místnost UC 431</t>
  </si>
  <si>
    <t xml:space="preserve">Příloha č. 2 Kupní smlouvy - technická specifikace
Výpočetní technika (III.) 143 - 2024 </t>
  </si>
  <si>
    <t>1x F2 Tomáš Lebeda - hradit z ROZKAZ (52240/526116/1621)
1x F2 Jan Tupý - hradit z DigiDiaDem (52240/52 5186/1517)</t>
  </si>
  <si>
    <t xml:space="preserve">TZ k ntb Tomáš Lebeda - hradit z ROZKAZ (52240/526116/1621)
</t>
  </si>
  <si>
    <t>TZ k ntb Jan Tupý - hradit z DigiDiaDem (52240/52 5186/1517)</t>
  </si>
  <si>
    <t>1x TZ k ntb Tomáš Lebeda - hradit z ROZKAZ (52240/526116/1621)
1x TZ k ntb Jan Tupý - hradit z DigiDiaDem (52240/52 5186/1517)</t>
  </si>
  <si>
    <t>Notebook 16"</t>
  </si>
  <si>
    <t>Operační systém Windows 11, produkt je lokalizovaný pro CZ, předinstalovaný (nesmí to být licence typu K12 (EDU)).
OS Windows požadujeme z důvodu kompatibility s interními aplikacemi ZČU (Stag, Magion,...).</t>
  </si>
  <si>
    <t>Monitor min. 27"</t>
  </si>
  <si>
    <t>LCD Monitor o velikosti min. 27". 
IPS, rozlišení min. Quad HD, 2560 x 1440 (16:9).
S obnovovací frekvencí až 100 Hz a dobou odezvy max. 1 ms.
Antireflexní displej.
10bitová barevná hloubka.
FreeSync, nastavitelná výška, pivot, HDR, HDMI a DisplayPort, VESA, tenké rámečky.
Maximální jas minimálně 400 cd/m².
Nativní kontrast min. 1300:1.
Barevné pokrytí Adobe RGB min. 101 %.</t>
  </si>
  <si>
    <t>Klávesnice drátová</t>
  </si>
  <si>
    <t>Klávesnice bezdrátová</t>
  </si>
  <si>
    <t>Klávesnice nízkoprofilová, bezdrátová, podsvícená, chiclet klávesy, česká a slovenská lokalizace kláves, Bluetooth a Radiofrekvenční připojení (2,4GHz), tichá, na Li-Pol baterie, Enter Dvouřádkový, Backspace Široký, Levý shift Úzký, Kurzorové šipky Široké, Typ spínače Nůžkový.</t>
  </si>
  <si>
    <t>Myš bezdrátová</t>
  </si>
  <si>
    <t>Myš bezdrátová, vertikální, optická, nastavitelná citlivost 800 - 1200 - 1600 - 2000 - 2400 DPI, odezva max. 4 ms (2.4G mode) / max.  8ms (BT mode), dosah až 10 m, technologie power saving mode, RGB podsvícení, min. 7 tlačítek, životnost až 3 000 000 kliknutí, soft touch povrch, pro praváky, možnost spárování až se 3 zařízeními najednou, Plug &amp; Play, 2.4 Ghz USB-A přijímač / 2x BT, dobíjecí baterie min. 500 mA, konektor micro-USB, kabel v balení 1,5 m.</t>
  </si>
  <si>
    <t>Dokovací stanice</t>
  </si>
  <si>
    <t>SuperSpeed USB 5Gb/s, Power Delivery 100W.
Připojení pomocí 1x USB-C (M) 3.2 gen2.
Další konektory minimálně: 1x USB-C (F) 3.2 gen2 umožňující nabíjení,  min. 2x USB-A (F) 3.2 gen1, 1x HDMI 2.0 (4k/60Hz),  1x RJ45 (1Gb/s).
Materiál těla hliník/plast.
Délka kabelu min. 15 cm.</t>
  </si>
  <si>
    <r>
      <t>Klávesnice drátová, mechanická, vysokoprofilové klávesy, Full-size (104 kláves), 12 multimediálních kláves, RGB podsvícení (18 režimů), mechanické spín</t>
    </r>
    <r>
      <rPr>
        <sz val="11"/>
        <rFont val="Calibri"/>
        <family val="2"/>
        <charset val="238"/>
        <scheme val="minor"/>
      </rPr>
      <t>ače Outemu Blue</t>
    </r>
    <r>
      <rPr>
        <sz val="11"/>
        <color theme="1"/>
        <rFont val="Calibri"/>
        <family val="2"/>
        <charset val="238"/>
        <scheme val="minor"/>
      </rPr>
      <t xml:space="preserve"> s proklikem, životnost až 50 milionů kliknutí, double-injected keycaps, zámek tlačítka Windows, N-Key rollover, Plug&amp;Play, česká a slovenská lokalizace, Enter Dvouřádkový, Backspace Široký, Levý shift Široký, Kurzorové šipky Široké, opletený kabel, USB-A, délka kabelu 180 cm.</t>
    </r>
  </si>
  <si>
    <t>Ivana Jílková,
Tel.: 737 574 516,
37763 1085</t>
  </si>
  <si>
    <t>Univerzitní 22, 
301 00 Plzeň, 
Fakulta strojní - Projektové centrum,
místnost UF 234</t>
  </si>
  <si>
    <t>Dotykový tablet s dotykovým perem</t>
  </si>
  <si>
    <t>Úhlopříčka displeje 10,90".
Rozlišení displeje min. 2304 x 1440.
TFT LCD displej.
Procesor min. 8jádrový.
Paměť RAM min. 6 GB.
Interní paměť min. 128 GB.
MicroSD slot.
Fotoaparát min. 12/8 Mpx (přední/zadní).
Bluetooth, Wi-Fi, GPS.
Kapacita baterie min. 8 000 mAh.
Preferujeme růžovou barvu.
Včetně dotykového pera.</t>
  </si>
  <si>
    <t>Pouzdro na dotykový tablet z pol.č. 7</t>
  </si>
  <si>
    <t>Ochranný kryt  pro dotykový tablet - nutná kompatibilita s výše uvedeným tabletem (pol.č. 7).
Prostor pro uložení dotykového pera, stojánek, magnetický systém, technologie automatického spuštění po odklopení, technologie automatického uspání po zavření krytu, preferujeme bílou barvu.</t>
  </si>
  <si>
    <r>
      <t>Display 16", IPS, antireflexní s poměrem stran 16:10 s rozlišením minimálně 2560 x 1600, jas až 350 nitů, obnovovací frekvence 120Hz, 100% pokrytí barevného gamutu sRGB, tenké rámečky kolem displeje.
RAM min. 32GB LPDDR5x s frekvencí min. 6 400 MHz.
Disk SSD min. 1000GB.
Výkonný procesor s minim</t>
    </r>
    <r>
      <rPr>
        <sz val="11"/>
        <rFont val="Calibri"/>
        <family val="2"/>
        <charset val="238"/>
        <scheme val="minor"/>
      </rPr>
      <t xml:space="preserve">álně 28 910 </t>
    </r>
    <r>
      <rPr>
        <sz val="11"/>
        <color theme="1"/>
        <rFont val="Calibri"/>
        <family val="2"/>
        <charset val="238"/>
        <scheme val="minor"/>
      </rPr>
      <t xml:space="preserve">Multithread scóre </t>
    </r>
    <r>
      <rPr>
        <sz val="11"/>
        <rFont val="Calibri"/>
        <family val="2"/>
        <charset val="238"/>
        <scheme val="minor"/>
      </rPr>
      <t>a 3 780</t>
    </r>
    <r>
      <rPr>
        <sz val="11"/>
        <color theme="1"/>
        <rFont val="Calibri"/>
        <family val="2"/>
        <charset val="238"/>
        <scheme val="minor"/>
      </rPr>
      <t xml:space="preserve"> Single Thread scóre v  v PassMark CPU benchmarku s min. 8 jader, min. 16 MB L3 Cache.
Grafická karta s výkonem minimá</t>
    </r>
    <r>
      <rPr>
        <sz val="11"/>
        <rFont val="Calibri"/>
        <family val="2"/>
        <charset val="238"/>
        <scheme val="minor"/>
      </rPr>
      <t xml:space="preserve">lně 14 480 </t>
    </r>
    <r>
      <rPr>
        <sz val="11"/>
        <color theme="1"/>
        <rFont val="Calibri"/>
        <family val="2"/>
        <charset val="238"/>
        <scheme val="minor"/>
      </rPr>
      <t>průměrné  G3D scóre v PassMark GPU benchmarku, min. 194 AI TOPS, s min. 2 560 CUDA jádry, min. 6 GB GDDR6, DLSS 3, příkon grafického subsystému max. 115 W.
Podsvícená klávesnice, webkamera s rozlišením min. 1080p, USB 3.2 Gen 1, min. 2 USB-C, alespoň jedno s funkcí Power Delivery 3.0, WiFi 6E, WiFi, Bluetooth, reproduktory s certifikací Dolby Atmos, DisplayPort, HDMI, čtečka paměťových karet, slot pro sluchátka a mikrofon.
Hmotnost pod 2 kg.
Celokovové provedení.
Baterie o kapacitě min. 75 Wh, funkce rychlého nabíjení.</t>
    </r>
  </si>
  <si>
    <t>Externí disk USB o velikosti 10TB</t>
  </si>
  <si>
    <t>Mgr. Sabina Mattová, Ph.D.,
Tel.: 702 020 897,
37763 5103</t>
  </si>
  <si>
    <t>Sedláčkova 15, 
301 00 Plzeň,
Fakulta filozofická - Katedra archeologie,
4. NP - místnost SP 401</t>
  </si>
  <si>
    <t>Kapacita úložiště min. 10 TB.
Typ úložiště: externí.
Formát 3,5".
Hmotnost maximálně 1,2 kg.
Požadované rozhraní USB 3.2 Gen 1 (USB 3.0).</t>
  </si>
  <si>
    <t>VJ01010108_ROZKAZ,
TQ01000332 DigiDiaDem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</si>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</sst>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72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8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0" fontId="26" fillId="4" borderId="15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5" fillId="6" borderId="17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0" fontId="6" fillId="6" borderId="17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left" vertical="center" wrapText="1" indent="1"/>
    </xf>
    <xf numFmtId="0" fontId="26" fillId="4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6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left" vertical="center" wrapText="1" indent="1"/>
    </xf>
    <xf numFmtId="0" fontId="26" fillId="4" borderId="23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0" fontId="4" fillId="3" borderId="17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left" vertical="center" wrapText="1" indent="1"/>
    </xf>
    <xf numFmtId="0" fontId="26" fillId="4" borderId="2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15" fillId="6" borderId="25" xfId="0" applyFont="1" applyFill="1" applyBorder="1" applyAlignment="1" applyProtection="1">
      <alignment horizontal="center" vertical="center" wrapText="1"/>
    </xf>
    <xf numFmtId="0" fontId="3" fillId="6" borderId="25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6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16" fillId="4" borderId="25" xfId="0" applyFont="1" applyFill="1" applyBorder="1" applyAlignment="1" applyProtection="1">
      <alignment horizontal="lef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6"/>
  <sheetViews>
    <sheetView tabSelected="1" topLeftCell="E8" zoomScaleNormal="100" workbookViewId="0">
      <selection activeCell="H9" sqref="H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4.28515625" style="4" customWidth="1"/>
    <col min="4" max="4" width="12.28515625" style="158" customWidth="1"/>
    <col min="5" max="5" width="10.5703125" style="22" customWidth="1"/>
    <col min="6" max="6" width="129.140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3.28515625" style="1" customWidth="1"/>
    <col min="12" max="13" width="26.85546875" style="1" customWidth="1"/>
    <col min="14" max="14" width="35.5703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26.1406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41</v>
      </c>
      <c r="C1" s="3"/>
      <c r="D1" s="3"/>
      <c r="E1" s="1"/>
      <c r="G1" s="5"/>
      <c r="V1" s="1"/>
    </row>
    <row r="2" spans="1:22" ht="18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18</v>
      </c>
      <c r="D6" s="29" t="s">
        <v>4</v>
      </c>
      <c r="E6" s="29" t="s">
        <v>19</v>
      </c>
      <c r="F6" s="29" t="s">
        <v>20</v>
      </c>
      <c r="G6" s="30" t="s">
        <v>35</v>
      </c>
      <c r="H6" s="30" t="s">
        <v>29</v>
      </c>
      <c r="I6" s="31" t="s">
        <v>21</v>
      </c>
      <c r="J6" s="29" t="s">
        <v>22</v>
      </c>
      <c r="K6" s="29" t="s">
        <v>71</v>
      </c>
      <c r="L6" s="32" t="s">
        <v>23</v>
      </c>
      <c r="M6" s="33" t="s">
        <v>24</v>
      </c>
      <c r="N6" s="32" t="s">
        <v>25</v>
      </c>
      <c r="O6" s="29" t="s">
        <v>33</v>
      </c>
      <c r="P6" s="32" t="s">
        <v>26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27</v>
      </c>
      <c r="V6" s="32" t="s">
        <v>28</v>
      </c>
    </row>
    <row r="7" spans="1:22" ht="226.5" customHeight="1" thickTop="1" x14ac:dyDescent="0.25">
      <c r="A7" s="36"/>
      <c r="B7" s="37">
        <v>1</v>
      </c>
      <c r="C7" s="38" t="s">
        <v>46</v>
      </c>
      <c r="D7" s="39">
        <v>2</v>
      </c>
      <c r="E7" s="40" t="s">
        <v>32</v>
      </c>
      <c r="F7" s="41" t="s">
        <v>64</v>
      </c>
      <c r="G7" s="160"/>
      <c r="H7" s="160"/>
      <c r="I7" s="38" t="s">
        <v>36</v>
      </c>
      <c r="J7" s="42" t="s">
        <v>70</v>
      </c>
      <c r="K7" s="43" t="s">
        <v>69</v>
      </c>
      <c r="L7" s="44"/>
      <c r="M7" s="45" t="s">
        <v>39</v>
      </c>
      <c r="N7" s="45" t="s">
        <v>40</v>
      </c>
      <c r="O7" s="46" t="s">
        <v>37</v>
      </c>
      <c r="P7" s="47">
        <f>D7*Q7</f>
        <v>60000</v>
      </c>
      <c r="Q7" s="48">
        <v>30000</v>
      </c>
      <c r="R7" s="166"/>
      <c r="S7" s="49">
        <f>D7*R7</f>
        <v>0</v>
      </c>
      <c r="T7" s="50" t="str">
        <f>IF(ISNUMBER(R7+R8), IF(R7+R8&gt;Q7,"NEVYHOVUJE","VYHOVUJE")," ")</f>
        <v>VYHOVUJE</v>
      </c>
      <c r="U7" s="51" t="s">
        <v>42</v>
      </c>
      <c r="V7" s="52" t="s">
        <v>11</v>
      </c>
    </row>
    <row r="8" spans="1:22" ht="59.25" customHeight="1" x14ac:dyDescent="0.25">
      <c r="A8" s="36"/>
      <c r="B8" s="53"/>
      <c r="C8" s="54"/>
      <c r="D8" s="55"/>
      <c r="E8" s="56"/>
      <c r="F8" s="57" t="s">
        <v>47</v>
      </c>
      <c r="G8" s="161"/>
      <c r="H8" s="58" t="s">
        <v>38</v>
      </c>
      <c r="I8" s="59"/>
      <c r="J8" s="60"/>
      <c r="K8" s="61"/>
      <c r="L8" s="62"/>
      <c r="M8" s="63"/>
      <c r="N8" s="63"/>
      <c r="O8" s="64"/>
      <c r="P8" s="65"/>
      <c r="Q8" s="66"/>
      <c r="R8" s="167"/>
      <c r="S8" s="67">
        <f>D7*R8</f>
        <v>0</v>
      </c>
      <c r="T8" s="68"/>
      <c r="U8" s="69"/>
      <c r="V8" s="70"/>
    </row>
    <row r="9" spans="1:22" ht="179.25" customHeight="1" x14ac:dyDescent="0.25">
      <c r="A9" s="36"/>
      <c r="B9" s="71">
        <v>2</v>
      </c>
      <c r="C9" s="72" t="s">
        <v>48</v>
      </c>
      <c r="D9" s="73">
        <v>2</v>
      </c>
      <c r="E9" s="74" t="s">
        <v>32</v>
      </c>
      <c r="F9" s="75" t="s">
        <v>49</v>
      </c>
      <c r="G9" s="162"/>
      <c r="H9" s="162"/>
      <c r="I9" s="59"/>
      <c r="J9" s="60"/>
      <c r="K9" s="61"/>
      <c r="L9" s="62"/>
      <c r="M9" s="77"/>
      <c r="N9" s="77"/>
      <c r="O9" s="64"/>
      <c r="P9" s="78">
        <f>D9*Q9</f>
        <v>7000</v>
      </c>
      <c r="Q9" s="79">
        <v>3500</v>
      </c>
      <c r="R9" s="168"/>
      <c r="S9" s="80">
        <f>D9*R9</f>
        <v>0</v>
      </c>
      <c r="T9" s="81" t="str">
        <f t="shared" ref="T9:T13" si="0">IF(ISNUMBER(R9), IF(R9&gt;Q9,"NEVYHOVUJE","VYHOVUJE")," ")</f>
        <v xml:space="preserve"> </v>
      </c>
      <c r="U9" s="82" t="s">
        <v>42</v>
      </c>
      <c r="V9" s="83" t="s">
        <v>13</v>
      </c>
    </row>
    <row r="10" spans="1:22" ht="92.25" customHeight="1" x14ac:dyDescent="0.25">
      <c r="A10" s="36"/>
      <c r="B10" s="71">
        <v>3</v>
      </c>
      <c r="C10" s="72" t="s">
        <v>50</v>
      </c>
      <c r="D10" s="73">
        <v>1</v>
      </c>
      <c r="E10" s="74" t="s">
        <v>32</v>
      </c>
      <c r="F10" s="75" t="s">
        <v>57</v>
      </c>
      <c r="G10" s="162"/>
      <c r="H10" s="76" t="s">
        <v>38</v>
      </c>
      <c r="I10" s="59"/>
      <c r="J10" s="60"/>
      <c r="K10" s="61"/>
      <c r="L10" s="62"/>
      <c r="M10" s="77"/>
      <c r="N10" s="77"/>
      <c r="O10" s="64"/>
      <c r="P10" s="78">
        <f>D10*Q10</f>
        <v>900</v>
      </c>
      <c r="Q10" s="79">
        <v>900</v>
      </c>
      <c r="R10" s="168"/>
      <c r="S10" s="80">
        <f>D10*R10</f>
        <v>0</v>
      </c>
      <c r="T10" s="81" t="str">
        <f t="shared" si="0"/>
        <v xml:space="preserve"> </v>
      </c>
      <c r="U10" s="82" t="s">
        <v>43</v>
      </c>
      <c r="V10" s="84" t="s">
        <v>17</v>
      </c>
    </row>
    <row r="11" spans="1:22" ht="75" customHeight="1" x14ac:dyDescent="0.25">
      <c r="A11" s="36"/>
      <c r="B11" s="71">
        <v>4</v>
      </c>
      <c r="C11" s="72" t="s">
        <v>51</v>
      </c>
      <c r="D11" s="73">
        <v>1</v>
      </c>
      <c r="E11" s="74" t="s">
        <v>32</v>
      </c>
      <c r="F11" s="75" t="s">
        <v>52</v>
      </c>
      <c r="G11" s="162"/>
      <c r="H11" s="76" t="s">
        <v>38</v>
      </c>
      <c r="I11" s="59"/>
      <c r="J11" s="60"/>
      <c r="K11" s="61"/>
      <c r="L11" s="62"/>
      <c r="M11" s="77"/>
      <c r="N11" s="77"/>
      <c r="O11" s="64"/>
      <c r="P11" s="78">
        <f>D11*Q11</f>
        <v>2400</v>
      </c>
      <c r="Q11" s="79">
        <v>2400</v>
      </c>
      <c r="R11" s="168"/>
      <c r="S11" s="80">
        <f>D11*R11</f>
        <v>0</v>
      </c>
      <c r="T11" s="81" t="str">
        <f t="shared" ref="T11" si="1">IF(ISNUMBER(R11), IF(R11&gt;Q11,"NEVYHOVUJE","VYHOVUJE")," ")</f>
        <v xml:space="preserve"> </v>
      </c>
      <c r="U11" s="82" t="s">
        <v>44</v>
      </c>
      <c r="V11" s="70"/>
    </row>
    <row r="12" spans="1:22" ht="90" x14ac:dyDescent="0.25">
      <c r="A12" s="36"/>
      <c r="B12" s="71">
        <v>5</v>
      </c>
      <c r="C12" s="72" t="s">
        <v>53</v>
      </c>
      <c r="D12" s="73">
        <v>2</v>
      </c>
      <c r="E12" s="74" t="s">
        <v>32</v>
      </c>
      <c r="F12" s="75" t="s">
        <v>54</v>
      </c>
      <c r="G12" s="162"/>
      <c r="H12" s="76" t="s">
        <v>38</v>
      </c>
      <c r="I12" s="59"/>
      <c r="J12" s="60"/>
      <c r="K12" s="61"/>
      <c r="L12" s="62"/>
      <c r="M12" s="77"/>
      <c r="N12" s="77"/>
      <c r="O12" s="64"/>
      <c r="P12" s="78">
        <f>D12*Q12</f>
        <v>1000</v>
      </c>
      <c r="Q12" s="79">
        <v>500</v>
      </c>
      <c r="R12" s="168"/>
      <c r="S12" s="80">
        <f>D12*R12</f>
        <v>0</v>
      </c>
      <c r="T12" s="81" t="str">
        <f t="shared" si="0"/>
        <v xml:space="preserve"> </v>
      </c>
      <c r="U12" s="85" t="s">
        <v>45</v>
      </c>
      <c r="V12" s="83" t="s">
        <v>16</v>
      </c>
    </row>
    <row r="13" spans="1:22" ht="111.75" customHeight="1" thickBot="1" x14ac:dyDescent="0.3">
      <c r="A13" s="36"/>
      <c r="B13" s="86">
        <v>6</v>
      </c>
      <c r="C13" s="87" t="s">
        <v>55</v>
      </c>
      <c r="D13" s="88">
        <v>2</v>
      </c>
      <c r="E13" s="89" t="s">
        <v>32</v>
      </c>
      <c r="F13" s="90" t="s">
        <v>56</v>
      </c>
      <c r="G13" s="163"/>
      <c r="H13" s="91" t="s">
        <v>38</v>
      </c>
      <c r="I13" s="59"/>
      <c r="J13" s="60"/>
      <c r="K13" s="61"/>
      <c r="L13" s="62"/>
      <c r="M13" s="77"/>
      <c r="N13" s="77"/>
      <c r="O13" s="64"/>
      <c r="P13" s="92">
        <f>D13*Q13</f>
        <v>2800</v>
      </c>
      <c r="Q13" s="93">
        <v>1400</v>
      </c>
      <c r="R13" s="169"/>
      <c r="S13" s="94">
        <f>D13*R13</f>
        <v>0</v>
      </c>
      <c r="T13" s="95" t="str">
        <f t="shared" si="0"/>
        <v xml:space="preserve"> </v>
      </c>
      <c r="U13" s="96" t="s">
        <v>45</v>
      </c>
      <c r="V13" s="97" t="s">
        <v>15</v>
      </c>
    </row>
    <row r="14" spans="1:22" ht="217.5" customHeight="1" x14ac:dyDescent="0.25">
      <c r="A14" s="36"/>
      <c r="B14" s="98">
        <v>7</v>
      </c>
      <c r="C14" s="99" t="s">
        <v>60</v>
      </c>
      <c r="D14" s="100">
        <v>1</v>
      </c>
      <c r="E14" s="101" t="s">
        <v>32</v>
      </c>
      <c r="F14" s="102" t="s">
        <v>61</v>
      </c>
      <c r="G14" s="164"/>
      <c r="H14" s="103" t="s">
        <v>38</v>
      </c>
      <c r="I14" s="104" t="s">
        <v>36</v>
      </c>
      <c r="J14" s="104" t="s">
        <v>38</v>
      </c>
      <c r="K14" s="105"/>
      <c r="L14" s="106"/>
      <c r="M14" s="107" t="s">
        <v>58</v>
      </c>
      <c r="N14" s="107" t="s">
        <v>59</v>
      </c>
      <c r="O14" s="108" t="s">
        <v>37</v>
      </c>
      <c r="P14" s="109">
        <f>D14*Q14</f>
        <v>10000</v>
      </c>
      <c r="Q14" s="110">
        <v>10000</v>
      </c>
      <c r="R14" s="170"/>
      <c r="S14" s="111">
        <f>D14*R14</f>
        <v>0</v>
      </c>
      <c r="T14" s="112" t="str">
        <f t="shared" ref="T14:T15" si="2">IF(ISNUMBER(R14), IF(R14&gt;Q14,"NEVYHOVUJE","VYHOVUJE")," ")</f>
        <v xml:space="preserve"> </v>
      </c>
      <c r="U14" s="113"/>
      <c r="V14" s="114" t="s">
        <v>12</v>
      </c>
    </row>
    <row r="15" spans="1:22" ht="89.25" customHeight="1" thickBot="1" x14ac:dyDescent="0.3">
      <c r="A15" s="36"/>
      <c r="B15" s="86">
        <v>8</v>
      </c>
      <c r="C15" s="115" t="s">
        <v>62</v>
      </c>
      <c r="D15" s="88">
        <v>1</v>
      </c>
      <c r="E15" s="89" t="s">
        <v>32</v>
      </c>
      <c r="F15" s="116" t="s">
        <v>63</v>
      </c>
      <c r="G15" s="163"/>
      <c r="H15" s="91" t="s">
        <v>38</v>
      </c>
      <c r="I15" s="117"/>
      <c r="J15" s="117"/>
      <c r="K15" s="61"/>
      <c r="L15" s="62"/>
      <c r="M15" s="118"/>
      <c r="N15" s="77"/>
      <c r="O15" s="64"/>
      <c r="P15" s="92">
        <f>D15*Q15</f>
        <v>2000</v>
      </c>
      <c r="Q15" s="93">
        <v>2000</v>
      </c>
      <c r="R15" s="169"/>
      <c r="S15" s="94">
        <f>D15*R15</f>
        <v>0</v>
      </c>
      <c r="T15" s="95" t="str">
        <f t="shared" si="2"/>
        <v xml:space="preserve"> </v>
      </c>
      <c r="U15" s="119"/>
      <c r="V15" s="120"/>
    </row>
    <row r="16" spans="1:22" ht="112.5" customHeight="1" thickBot="1" x14ac:dyDescent="0.3">
      <c r="A16" s="36"/>
      <c r="B16" s="121">
        <v>9</v>
      </c>
      <c r="C16" s="122" t="s">
        <v>65</v>
      </c>
      <c r="D16" s="123">
        <v>2</v>
      </c>
      <c r="E16" s="124" t="s">
        <v>32</v>
      </c>
      <c r="F16" s="125" t="s">
        <v>68</v>
      </c>
      <c r="G16" s="165"/>
      <c r="H16" s="126" t="s">
        <v>38</v>
      </c>
      <c r="I16" s="127" t="s">
        <v>36</v>
      </c>
      <c r="J16" s="122" t="s">
        <v>38</v>
      </c>
      <c r="K16" s="128"/>
      <c r="L16" s="129"/>
      <c r="M16" s="130" t="s">
        <v>66</v>
      </c>
      <c r="N16" s="130" t="s">
        <v>67</v>
      </c>
      <c r="O16" s="131" t="s">
        <v>37</v>
      </c>
      <c r="P16" s="132">
        <f>D16*Q16</f>
        <v>12400</v>
      </c>
      <c r="Q16" s="133">
        <v>6200</v>
      </c>
      <c r="R16" s="171"/>
      <c r="S16" s="134">
        <f>D16*R16</f>
        <v>0</v>
      </c>
      <c r="T16" s="135" t="str">
        <f t="shared" ref="T16" si="3">IF(ISNUMBER(R16), IF(R16&gt;Q16,"NEVYHOVUJE","VYHOVUJE")," ")</f>
        <v xml:space="preserve"> </v>
      </c>
      <c r="U16" s="136"/>
      <c r="V16" s="137" t="s">
        <v>14</v>
      </c>
    </row>
    <row r="17" spans="2:22" ht="17.45" customHeight="1" thickTop="1" thickBot="1" x14ac:dyDescent="0.3">
      <c r="C17" s="1"/>
      <c r="D17" s="1"/>
      <c r="E17" s="1"/>
      <c r="F17" s="1"/>
      <c r="G17" s="1"/>
      <c r="H17" s="1"/>
      <c r="I17" s="1"/>
      <c r="J17" s="1"/>
      <c r="N17" s="1"/>
      <c r="O17" s="1"/>
      <c r="P17" s="1"/>
    </row>
    <row r="18" spans="2:22" ht="51.75" customHeight="1" thickTop="1" thickBot="1" x14ac:dyDescent="0.3">
      <c r="B18" s="138" t="s">
        <v>31</v>
      </c>
      <c r="C18" s="138"/>
      <c r="D18" s="138"/>
      <c r="E18" s="138"/>
      <c r="F18" s="138"/>
      <c r="G18" s="138"/>
      <c r="H18" s="139"/>
      <c r="I18" s="139"/>
      <c r="J18" s="140"/>
      <c r="K18" s="140"/>
      <c r="L18" s="27"/>
      <c r="M18" s="27"/>
      <c r="N18" s="27"/>
      <c r="O18" s="141"/>
      <c r="P18" s="141"/>
      <c r="Q18" s="142" t="s">
        <v>9</v>
      </c>
      <c r="R18" s="143" t="s">
        <v>10</v>
      </c>
      <c r="S18" s="144"/>
      <c r="T18" s="145"/>
      <c r="U18" s="146"/>
      <c r="V18" s="147"/>
    </row>
    <row r="19" spans="2:22" ht="50.45" customHeight="1" thickTop="1" thickBot="1" x14ac:dyDescent="0.3">
      <c r="B19" s="148" t="s">
        <v>30</v>
      </c>
      <c r="C19" s="148"/>
      <c r="D19" s="148"/>
      <c r="E19" s="148"/>
      <c r="F19" s="148"/>
      <c r="G19" s="148"/>
      <c r="H19" s="148"/>
      <c r="I19" s="149"/>
      <c r="L19" s="7"/>
      <c r="M19" s="7"/>
      <c r="N19" s="7"/>
      <c r="O19" s="150"/>
      <c r="P19" s="150"/>
      <c r="Q19" s="151">
        <f>SUM(P7:P16)</f>
        <v>98500</v>
      </c>
      <c r="R19" s="152">
        <f>SUM(S7:S16)</f>
        <v>0</v>
      </c>
      <c r="S19" s="153"/>
      <c r="T19" s="154"/>
    </row>
    <row r="20" spans="2:22" ht="15.75" thickTop="1" x14ac:dyDescent="0.25">
      <c r="B20" s="155" t="s">
        <v>34</v>
      </c>
      <c r="C20" s="155"/>
      <c r="D20" s="155"/>
      <c r="E20" s="155"/>
      <c r="F20" s="155"/>
      <c r="G20" s="155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2" x14ac:dyDescent="0.25">
      <c r="B21" s="156"/>
      <c r="C21" s="156"/>
      <c r="D21" s="156"/>
      <c r="E21" s="156"/>
      <c r="F21" s="15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2" x14ac:dyDescent="0.25">
      <c r="B22" s="156"/>
      <c r="C22" s="156"/>
      <c r="D22" s="156"/>
      <c r="E22" s="156"/>
      <c r="F22" s="15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2" x14ac:dyDescent="0.25">
      <c r="B23" s="156"/>
      <c r="C23" s="156"/>
      <c r="D23" s="156"/>
      <c r="E23" s="156"/>
      <c r="F23" s="15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2" ht="19.899999999999999" customHeight="1" x14ac:dyDescent="0.25">
      <c r="C24" s="140"/>
      <c r="D24" s="157"/>
      <c r="E24" s="140"/>
      <c r="F24" s="140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2" ht="19.899999999999999" customHeight="1" x14ac:dyDescent="0.25">
      <c r="H25" s="159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2" ht="19.899999999999999" customHeight="1" x14ac:dyDescent="0.25">
      <c r="C26" s="140"/>
      <c r="D26" s="157"/>
      <c r="E26" s="140"/>
      <c r="F26" s="140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2" ht="19.899999999999999" customHeight="1" x14ac:dyDescent="0.25">
      <c r="C27" s="140"/>
      <c r="D27" s="157"/>
      <c r="E27" s="140"/>
      <c r="F27" s="140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2" ht="19.899999999999999" customHeight="1" x14ac:dyDescent="0.25">
      <c r="C28" s="140"/>
      <c r="D28" s="157"/>
      <c r="E28" s="140"/>
      <c r="F28" s="140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2" ht="19.899999999999999" customHeight="1" x14ac:dyDescent="0.25">
      <c r="C29" s="140"/>
      <c r="D29" s="157"/>
      <c r="E29" s="140"/>
      <c r="F29" s="140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2" ht="19.899999999999999" customHeight="1" x14ac:dyDescent="0.25">
      <c r="C30" s="140"/>
      <c r="D30" s="157"/>
      <c r="E30" s="140"/>
      <c r="F30" s="140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2" ht="19.899999999999999" customHeight="1" x14ac:dyDescent="0.25">
      <c r="C31" s="140"/>
      <c r="D31" s="157"/>
      <c r="E31" s="140"/>
      <c r="F31" s="140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2" ht="19.899999999999999" customHeight="1" x14ac:dyDescent="0.25">
      <c r="C32" s="140"/>
      <c r="D32" s="157"/>
      <c r="E32" s="140"/>
      <c r="F32" s="140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40"/>
      <c r="D33" s="157"/>
      <c r="E33" s="140"/>
      <c r="F33" s="140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40"/>
      <c r="D34" s="157"/>
      <c r="E34" s="140"/>
      <c r="F34" s="140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40"/>
      <c r="D35" s="157"/>
      <c r="E35" s="140"/>
      <c r="F35" s="140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40"/>
      <c r="D36" s="157"/>
      <c r="E36" s="140"/>
      <c r="F36" s="140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40"/>
      <c r="D37" s="157"/>
      <c r="E37" s="140"/>
      <c r="F37" s="140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40"/>
      <c r="D38" s="157"/>
      <c r="E38" s="140"/>
      <c r="F38" s="140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40"/>
      <c r="D39" s="157"/>
      <c r="E39" s="140"/>
      <c r="F39" s="140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40"/>
      <c r="D40" s="157"/>
      <c r="E40" s="140"/>
      <c r="F40" s="140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40"/>
      <c r="D41" s="157"/>
      <c r="E41" s="140"/>
      <c r="F41" s="140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40"/>
      <c r="D42" s="157"/>
      <c r="E42" s="140"/>
      <c r="F42" s="140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40"/>
      <c r="D43" s="157"/>
      <c r="E43" s="140"/>
      <c r="F43" s="140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40"/>
      <c r="D44" s="157"/>
      <c r="E44" s="140"/>
      <c r="F44" s="140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40"/>
      <c r="D45" s="157"/>
      <c r="E45" s="140"/>
      <c r="F45" s="140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40"/>
      <c r="D46" s="157"/>
      <c r="E46" s="140"/>
      <c r="F46" s="140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40"/>
      <c r="D47" s="157"/>
      <c r="E47" s="140"/>
      <c r="F47" s="140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40"/>
      <c r="D48" s="157"/>
      <c r="E48" s="140"/>
      <c r="F48" s="140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40"/>
      <c r="D49" s="157"/>
      <c r="E49" s="140"/>
      <c r="F49" s="140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40"/>
      <c r="D50" s="157"/>
      <c r="E50" s="140"/>
      <c r="F50" s="140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40"/>
      <c r="D51" s="157"/>
      <c r="E51" s="140"/>
      <c r="F51" s="140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40"/>
      <c r="D52" s="157"/>
      <c r="E52" s="140"/>
      <c r="F52" s="140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40"/>
      <c r="D53" s="157"/>
      <c r="E53" s="140"/>
      <c r="F53" s="140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40"/>
      <c r="D54" s="157"/>
      <c r="E54" s="140"/>
      <c r="F54" s="140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40"/>
      <c r="D55" s="157"/>
      <c r="E55" s="140"/>
      <c r="F55" s="140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40"/>
      <c r="D56" s="157"/>
      <c r="E56" s="140"/>
      <c r="F56" s="140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40"/>
      <c r="D57" s="157"/>
      <c r="E57" s="140"/>
      <c r="F57" s="140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40"/>
      <c r="D58" s="157"/>
      <c r="E58" s="140"/>
      <c r="F58" s="140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40"/>
      <c r="D59" s="157"/>
      <c r="E59" s="140"/>
      <c r="F59" s="140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40"/>
      <c r="D60" s="157"/>
      <c r="E60" s="140"/>
      <c r="F60" s="140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40"/>
      <c r="D61" s="157"/>
      <c r="E61" s="140"/>
      <c r="F61" s="140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40"/>
      <c r="D62" s="157"/>
      <c r="E62" s="140"/>
      <c r="F62" s="140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40"/>
      <c r="D63" s="157"/>
      <c r="E63" s="140"/>
      <c r="F63" s="140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40"/>
      <c r="D64" s="157"/>
      <c r="E64" s="140"/>
      <c r="F64" s="140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40"/>
      <c r="D65" s="157"/>
      <c r="E65" s="140"/>
      <c r="F65" s="140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40"/>
      <c r="D66" s="157"/>
      <c r="E66" s="140"/>
      <c r="F66" s="140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40"/>
      <c r="D67" s="157"/>
      <c r="E67" s="140"/>
      <c r="F67" s="140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40"/>
      <c r="D68" s="157"/>
      <c r="E68" s="140"/>
      <c r="F68" s="140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40"/>
      <c r="D69" s="157"/>
      <c r="E69" s="140"/>
      <c r="F69" s="140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40"/>
      <c r="D70" s="157"/>
      <c r="E70" s="140"/>
      <c r="F70" s="140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40"/>
      <c r="D71" s="157"/>
      <c r="E71" s="140"/>
      <c r="F71" s="140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40"/>
      <c r="D72" s="157"/>
      <c r="E72" s="140"/>
      <c r="F72" s="140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40"/>
      <c r="D73" s="157"/>
      <c r="E73" s="140"/>
      <c r="F73" s="140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40"/>
      <c r="D74" s="157"/>
      <c r="E74" s="140"/>
      <c r="F74" s="140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40"/>
      <c r="D75" s="157"/>
      <c r="E75" s="140"/>
      <c r="F75" s="140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40"/>
      <c r="D76" s="157"/>
      <c r="E76" s="140"/>
      <c r="F76" s="140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40"/>
      <c r="D77" s="157"/>
      <c r="E77" s="140"/>
      <c r="F77" s="140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40"/>
      <c r="D78" s="157"/>
      <c r="E78" s="140"/>
      <c r="F78" s="140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40"/>
      <c r="D79" s="157"/>
      <c r="E79" s="140"/>
      <c r="F79" s="140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40"/>
      <c r="D80" s="157"/>
      <c r="E80" s="140"/>
      <c r="F80" s="140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40"/>
      <c r="D81" s="157"/>
      <c r="E81" s="140"/>
      <c r="F81" s="140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40"/>
      <c r="D82" s="157"/>
      <c r="E82" s="140"/>
      <c r="F82" s="140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40"/>
      <c r="D83" s="157"/>
      <c r="E83" s="140"/>
      <c r="F83" s="140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40"/>
      <c r="D84" s="157"/>
      <c r="E84" s="140"/>
      <c r="F84" s="140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40"/>
      <c r="D85" s="157"/>
      <c r="E85" s="140"/>
      <c r="F85" s="140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40"/>
      <c r="D86" s="157"/>
      <c r="E86" s="140"/>
      <c r="F86" s="140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40"/>
      <c r="D87" s="157"/>
      <c r="E87" s="140"/>
      <c r="F87" s="140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40"/>
      <c r="D88" s="157"/>
      <c r="E88" s="140"/>
      <c r="F88" s="140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40"/>
      <c r="D89" s="157"/>
      <c r="E89" s="140"/>
      <c r="F89" s="140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40"/>
      <c r="D90" s="157"/>
      <c r="E90" s="140"/>
      <c r="F90" s="140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40"/>
      <c r="D91" s="157"/>
      <c r="E91" s="140"/>
      <c r="F91" s="140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40"/>
      <c r="D92" s="157"/>
      <c r="E92" s="140"/>
      <c r="F92" s="140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40"/>
      <c r="D93" s="157"/>
      <c r="E93" s="140"/>
      <c r="F93" s="140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40"/>
      <c r="D94" s="157"/>
      <c r="E94" s="140"/>
      <c r="F94" s="140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40"/>
      <c r="D95" s="157"/>
      <c r="E95" s="140"/>
      <c r="F95" s="140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40"/>
      <c r="D96" s="157"/>
      <c r="E96" s="140"/>
      <c r="F96" s="140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40"/>
      <c r="D97" s="157"/>
      <c r="E97" s="140"/>
      <c r="F97" s="140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40"/>
      <c r="D98" s="157"/>
      <c r="E98" s="140"/>
      <c r="F98" s="140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40"/>
      <c r="D99" s="157"/>
      <c r="E99" s="140"/>
      <c r="F99" s="140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40"/>
      <c r="D100" s="157"/>
      <c r="E100" s="140"/>
      <c r="F100" s="140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40"/>
      <c r="D101" s="157"/>
      <c r="E101" s="140"/>
      <c r="F101" s="140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40"/>
      <c r="D102" s="157"/>
      <c r="E102" s="140"/>
      <c r="F102" s="140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40"/>
      <c r="D103" s="157"/>
      <c r="E103" s="140"/>
      <c r="F103" s="140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40"/>
      <c r="D104" s="157"/>
      <c r="E104" s="140"/>
      <c r="F104" s="140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40"/>
      <c r="D105" s="157"/>
      <c r="E105" s="140"/>
      <c r="F105" s="140"/>
      <c r="G105" s="16"/>
      <c r="H105" s="16"/>
      <c r="I105" s="11"/>
      <c r="J105" s="11"/>
      <c r="K105" s="11"/>
      <c r="L105" s="11"/>
      <c r="M105" s="11"/>
      <c r="N105" s="17"/>
      <c r="O105" s="17"/>
      <c r="P105" s="17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</sheetData>
  <sheetProtection algorithmName="SHA-512" hashValue="fIFTb3Z9YL2qT/no9UeAQOVVAvF89XECGiTmjNqMiTqInWHFLeHXA4hXQLeEeNE2aQe6GWLHAuQBaxfG5Fj7uw==" saltValue="Co0hkaDS/4IJoyzmC8azmA==" spinCount="100000" sheet="1" objects="1" scenarios="1"/>
  <mergeCells count="34">
    <mergeCell ref="V14:V15"/>
    <mergeCell ref="M14:M15"/>
    <mergeCell ref="N14:N15"/>
    <mergeCell ref="U14:U15"/>
    <mergeCell ref="I14:I15"/>
    <mergeCell ref="J14:J15"/>
    <mergeCell ref="K14:K15"/>
    <mergeCell ref="O14:O15"/>
    <mergeCell ref="L14:L15"/>
    <mergeCell ref="B1:D1"/>
    <mergeCell ref="G5:H5"/>
    <mergeCell ref="G2:N3"/>
    <mergeCell ref="B20:G20"/>
    <mergeCell ref="R19:T19"/>
    <mergeCell ref="R18:T18"/>
    <mergeCell ref="B18:G18"/>
    <mergeCell ref="B19:H19"/>
    <mergeCell ref="O7:O13"/>
    <mergeCell ref="B7:B8"/>
    <mergeCell ref="C7:C8"/>
    <mergeCell ref="D7:D8"/>
    <mergeCell ref="E7:E8"/>
    <mergeCell ref="L7:L13"/>
    <mergeCell ref="I7:I13"/>
    <mergeCell ref="J7:J13"/>
    <mergeCell ref="K7:K13"/>
    <mergeCell ref="V10:V11"/>
    <mergeCell ref="M7:M13"/>
    <mergeCell ref="N7:N13"/>
    <mergeCell ref="P7:P8"/>
    <mergeCell ref="Q7:Q8"/>
    <mergeCell ref="T7:T8"/>
    <mergeCell ref="U7:U8"/>
    <mergeCell ref="V7:V8"/>
  </mergeCells>
  <conditionalFormatting sqref="R7:R16 G7:H16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6">
    <cfRule type="notContainsBlanks" dxfId="2" priority="78">
      <formula>LEN(TRIM(G7))&gt;0</formula>
    </cfRule>
  </conditionalFormatting>
  <conditionalFormatting sqref="T7 T9:T16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 J14:J16" xr:uid="{3539D624-7842-4B46-B217-69A9A7C14D31}">
      <formula1>"ANO,NE"</formula1>
    </dataValidation>
    <dataValidation type="list" allowBlank="1" showInputMessage="1" showErrorMessage="1" sqref="E7 E9:E16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V14 V16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2024-10-14T09:55:13Z</cp:lastPrinted>
  <dcterms:created xsi:type="dcterms:W3CDTF">2014-03-05T12:43:32Z</dcterms:created>
  <dcterms:modified xsi:type="dcterms:W3CDTF">2024-10-14T12:08:02Z</dcterms:modified>
</cp:coreProperties>
</file>